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440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L27" i="1" l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28" i="1" s="1"/>
  <c r="L30" i="1" s="1"/>
  <c r="L31" i="1" s="1"/>
  <c r="L34" i="1" s="1"/>
  <c r="L36" i="1" l="1"/>
  <c r="L35" i="1"/>
</calcChain>
</file>

<file path=xl/sharedStrings.xml><?xml version="1.0" encoding="utf-8"?>
<sst xmlns="http://schemas.openxmlformats.org/spreadsheetml/2006/main" count="47" uniqueCount="33">
  <si>
    <t>14h Coursework Results</t>
  </si>
  <si>
    <t>Mean Transmission / %</t>
  </si>
  <si>
    <t>pH of buffer bathing solution</t>
  </si>
  <si>
    <t>pH4</t>
  </si>
  <si>
    <t>GROUP</t>
  </si>
  <si>
    <t>Result</t>
  </si>
  <si>
    <t>x</t>
  </si>
  <si>
    <t>x-mean</t>
  </si>
  <si>
    <r>
      <t>(x-mean)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</si>
  <si>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RB and RK</t>
  </si>
  <si>
    <t>EF and AP</t>
  </si>
  <si>
    <t>SC and LB</t>
  </si>
  <si>
    <t>KC, CW and KM</t>
  </si>
  <si>
    <t>ZC, CM and SR</t>
  </si>
  <si>
    <t>Variance:</t>
  </si>
  <si>
    <t>ML, MK and KS</t>
  </si>
  <si>
    <t>STDDofM:</t>
  </si>
  <si>
    <t>SP, RM and LMcA</t>
  </si>
  <si>
    <t>Sample mean</t>
  </si>
  <si>
    <t>Mean</t>
  </si>
  <si>
    <t>Confidence</t>
  </si>
  <si>
    <t>Sum</t>
  </si>
  <si>
    <t>limits:</t>
  </si>
  <si>
    <t>n</t>
  </si>
  <si>
    <t>Variance</t>
  </si>
  <si>
    <t>STDDofM</t>
  </si>
  <si>
    <t>t at p=0.005</t>
  </si>
  <si>
    <t>DF</t>
  </si>
  <si>
    <t>CL</t>
  </si>
  <si>
    <t>UCL</t>
  </si>
  <si>
    <t>LCL</t>
  </si>
  <si>
    <t>Calculate the rest of the variances and standard deviations for ph4-9.</t>
  </si>
  <si>
    <t>pH 4 has been completed as an 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</si>
</sst>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/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2" fontId="4" fillId="2" borderId="1" xfId="0" applyNumberFormat="1" applyFont="1" applyFill="1" applyBorder="1"/>
    <xf numFmtId="2" fontId="0" fillId="2" borderId="1" xfId="0" applyNumberFormat="1" applyFill="1" applyBorder="1"/>
    <xf numFmtId="2" fontId="3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5" xfId="0" applyFont="1" applyFill="1" applyBorder="1"/>
    <xf numFmtId="2" fontId="3" fillId="2" borderId="5" xfId="0" applyNumberFormat="1" applyFont="1" applyFill="1" applyBorder="1"/>
    <xf numFmtId="0" fontId="0" fillId="2" borderId="0" xfId="0" applyFill="1" applyBorder="1"/>
    <xf numFmtId="0" fontId="0" fillId="2" borderId="0" xfId="0" applyFill="1"/>
    <xf numFmtId="0" fontId="1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95251</xdr:colOff>
      <xdr:row>18</xdr:row>
      <xdr:rowOff>136072</xdr:rowOff>
    </xdr:from>
    <xdr:to>
      <xdr:col>9</xdr:col>
      <xdr:colOff>475961</xdr:colOff>
      <xdr:row>21</xdr:row>
      <xdr:rowOff>68036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6" y="3593647"/>
          <a:ext cx="1114135" cy="503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108856</xdr:colOff>
      <xdr:row>23</xdr:row>
      <xdr:rowOff>62017</xdr:rowOff>
    </xdr:from>
    <xdr:to>
      <xdr:col>9</xdr:col>
      <xdr:colOff>306713</xdr:colOff>
      <xdr:row>26</xdr:row>
      <xdr:rowOff>54428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4781" y="4472092"/>
          <a:ext cx="931282" cy="56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40820</xdr:colOff>
      <xdr:row>29</xdr:row>
      <xdr:rowOff>5079</xdr:rowOff>
    </xdr:from>
    <xdr:to>
      <xdr:col>9</xdr:col>
      <xdr:colOff>448127</xdr:colOff>
      <xdr:row>31</xdr:row>
      <xdr:rowOff>92302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337"/>
        <a:stretch>
          <a:fillRect/>
        </a:stretch>
      </xdr:blipFill>
      <xdr:spPr bwMode="auto">
        <a:xfrm>
          <a:off x="5536745" y="5558154"/>
          <a:ext cx="1140732" cy="4682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70" zoomScaleNormal="70" workbookViewId="0">
      <selection activeCell="K34" sqref="K34"/>
    </sheetView>
  </sheetViews>
  <sheetFormatPr defaultRowHeight="15" x14ac:dyDescent="0.25"/>
  <cols>
    <col min="1" max="1" width="18.140625" bestFit="1" customWidth="1"/>
    <col min="11" max="11" width="15.42578125" bestFit="1" customWidth="1"/>
    <col min="13" max="13" width="10.28515625" bestFit="1" customWidth="1"/>
    <col min="14" max="14" width="14.85546875" bestFit="1" customWidth="1"/>
  </cols>
  <sheetData>
    <row r="1" spans="1:14" x14ac:dyDescent="0.25">
      <c r="A1" s="21" t="s">
        <v>0</v>
      </c>
      <c r="B1" s="21"/>
      <c r="C1" s="19"/>
      <c r="D1" s="20"/>
      <c r="E1" s="19"/>
      <c r="F1" s="20"/>
      <c r="G1" s="1"/>
    </row>
    <row r="2" spans="1:14" x14ac:dyDescent="0.25">
      <c r="A2" s="19" t="s">
        <v>31</v>
      </c>
      <c r="B2" s="20"/>
      <c r="C2" s="20"/>
      <c r="D2" s="19"/>
      <c r="E2" s="20"/>
      <c r="F2" s="20"/>
      <c r="G2" s="1"/>
      <c r="I2" s="19" t="s">
        <v>32</v>
      </c>
    </row>
    <row r="3" spans="1:14" x14ac:dyDescent="0.25">
      <c r="A3" s="2"/>
      <c r="B3" s="22" t="s">
        <v>1</v>
      </c>
      <c r="C3" s="22"/>
      <c r="D3" s="22"/>
      <c r="E3" s="22"/>
      <c r="F3" s="22"/>
      <c r="G3" s="22"/>
    </row>
    <row r="4" spans="1:14" x14ac:dyDescent="0.25">
      <c r="A4" s="2"/>
      <c r="B4" s="23" t="s">
        <v>2</v>
      </c>
      <c r="C4" s="24"/>
      <c r="D4" s="24"/>
      <c r="E4" s="24"/>
      <c r="F4" s="24"/>
      <c r="G4" s="25"/>
      <c r="L4" s="26" t="s">
        <v>3</v>
      </c>
      <c r="M4" s="26"/>
      <c r="N4" s="26"/>
    </row>
    <row r="5" spans="1:14" ht="17.25" x14ac:dyDescent="0.25">
      <c r="A5" s="3" t="s">
        <v>4</v>
      </c>
      <c r="B5" s="3">
        <v>4</v>
      </c>
      <c r="C5" s="3">
        <v>5</v>
      </c>
      <c r="D5" s="3">
        <v>6</v>
      </c>
      <c r="E5" s="3">
        <v>7</v>
      </c>
      <c r="F5" s="3">
        <v>8</v>
      </c>
      <c r="G5" s="3">
        <v>9</v>
      </c>
      <c r="K5" s="8" t="s">
        <v>5</v>
      </c>
      <c r="L5" s="9" t="s">
        <v>6</v>
      </c>
      <c r="M5" s="8" t="s">
        <v>7</v>
      </c>
      <c r="N5" s="8" t="s">
        <v>8</v>
      </c>
    </row>
    <row r="6" spans="1:14" x14ac:dyDescent="0.25">
      <c r="A6" s="2" t="s">
        <v>9</v>
      </c>
      <c r="B6" s="4">
        <v>3</v>
      </c>
      <c r="C6" s="4">
        <v>18</v>
      </c>
      <c r="D6" s="4">
        <v>58</v>
      </c>
      <c r="E6" s="4">
        <v>64</v>
      </c>
      <c r="F6" s="4">
        <v>42</v>
      </c>
      <c r="G6" s="4">
        <v>76</v>
      </c>
      <c r="K6" s="10">
        <v>1</v>
      </c>
      <c r="L6" s="11">
        <v>3</v>
      </c>
      <c r="M6" s="12">
        <f>L6-$L$27</f>
        <v>-0.75952380952380905</v>
      </c>
      <c r="N6" s="10">
        <f>M6*M6</f>
        <v>0.57687641723355931</v>
      </c>
    </row>
    <row r="7" spans="1:14" x14ac:dyDescent="0.25">
      <c r="A7" s="2" t="s">
        <v>9</v>
      </c>
      <c r="B7" s="4">
        <v>3</v>
      </c>
      <c r="C7" s="4">
        <v>17</v>
      </c>
      <c r="D7" s="4">
        <v>57</v>
      </c>
      <c r="E7" s="4">
        <v>67</v>
      </c>
      <c r="F7" s="4">
        <v>44</v>
      </c>
      <c r="G7" s="4">
        <v>79</v>
      </c>
      <c r="K7" s="10">
        <v>2</v>
      </c>
      <c r="L7" s="11">
        <v>3</v>
      </c>
      <c r="M7" s="12">
        <f t="shared" ref="M7:M26" si="0">L7-$L$27</f>
        <v>-0.75952380952380905</v>
      </c>
      <c r="N7" s="10">
        <f t="shared" ref="N7:N26" si="1">M7*M7</f>
        <v>0.57687641723355931</v>
      </c>
    </row>
    <row r="8" spans="1:14" x14ac:dyDescent="0.25">
      <c r="A8" s="2" t="s">
        <v>9</v>
      </c>
      <c r="B8" s="4">
        <v>3</v>
      </c>
      <c r="C8" s="4">
        <v>17</v>
      </c>
      <c r="D8" s="4">
        <v>58</v>
      </c>
      <c r="E8" s="4">
        <v>66</v>
      </c>
      <c r="F8" s="4">
        <v>43</v>
      </c>
      <c r="G8" s="4">
        <v>77</v>
      </c>
      <c r="K8" s="10">
        <v>3</v>
      </c>
      <c r="L8" s="11">
        <v>3</v>
      </c>
      <c r="M8" s="12">
        <f t="shared" si="0"/>
        <v>-0.75952380952380905</v>
      </c>
      <c r="N8" s="10">
        <f t="shared" si="1"/>
        <v>0.57687641723355931</v>
      </c>
    </row>
    <row r="9" spans="1:14" x14ac:dyDescent="0.25">
      <c r="A9" s="2" t="s">
        <v>10</v>
      </c>
      <c r="B9" s="4">
        <v>5</v>
      </c>
      <c r="C9" s="4">
        <v>52</v>
      </c>
      <c r="D9" s="4">
        <v>76</v>
      </c>
      <c r="E9" s="4">
        <v>80</v>
      </c>
      <c r="F9" s="4">
        <v>67</v>
      </c>
      <c r="G9" s="4">
        <v>92</v>
      </c>
      <c r="K9" s="10">
        <v>4</v>
      </c>
      <c r="L9" s="11">
        <v>5</v>
      </c>
      <c r="M9" s="12">
        <f t="shared" si="0"/>
        <v>1.240476190476191</v>
      </c>
      <c r="N9" s="10">
        <f t="shared" si="1"/>
        <v>1.5387811791383232</v>
      </c>
    </row>
    <row r="10" spans="1:14" x14ac:dyDescent="0.25">
      <c r="A10" s="2" t="s">
        <v>10</v>
      </c>
      <c r="B10" s="4">
        <v>4</v>
      </c>
      <c r="C10" s="4">
        <v>50</v>
      </c>
      <c r="D10" s="4">
        <v>76</v>
      </c>
      <c r="E10" s="4">
        <v>73</v>
      </c>
      <c r="F10" s="4">
        <v>65</v>
      </c>
      <c r="G10" s="4">
        <v>89</v>
      </c>
      <c r="K10" s="10">
        <v>5</v>
      </c>
      <c r="L10" s="11">
        <v>4</v>
      </c>
      <c r="M10" s="12">
        <f t="shared" si="0"/>
        <v>0.24047619047619095</v>
      </c>
      <c r="N10" s="10">
        <f t="shared" si="1"/>
        <v>5.782879818594127E-2</v>
      </c>
    </row>
    <row r="11" spans="1:14" x14ac:dyDescent="0.25">
      <c r="A11" s="2" t="s">
        <v>10</v>
      </c>
      <c r="B11" s="4">
        <v>3</v>
      </c>
      <c r="C11" s="4">
        <v>53</v>
      </c>
      <c r="D11" s="4">
        <v>70</v>
      </c>
      <c r="E11" s="4">
        <v>76</v>
      </c>
      <c r="F11" s="4">
        <v>62</v>
      </c>
      <c r="G11" s="4">
        <v>83</v>
      </c>
      <c r="K11" s="10">
        <v>6</v>
      </c>
      <c r="L11" s="11">
        <v>3</v>
      </c>
      <c r="M11" s="12">
        <f t="shared" si="0"/>
        <v>-0.75952380952380905</v>
      </c>
      <c r="N11" s="10">
        <f t="shared" si="1"/>
        <v>0.57687641723355931</v>
      </c>
    </row>
    <row r="12" spans="1:14" x14ac:dyDescent="0.25">
      <c r="A12" s="2" t="s">
        <v>11</v>
      </c>
      <c r="B12" s="4">
        <v>2</v>
      </c>
      <c r="C12" s="4">
        <v>17</v>
      </c>
      <c r="D12" s="4">
        <v>37</v>
      </c>
      <c r="E12" s="4">
        <v>49</v>
      </c>
      <c r="F12" s="4">
        <v>52</v>
      </c>
      <c r="G12" s="4">
        <v>71</v>
      </c>
      <c r="K12" s="10">
        <v>7</v>
      </c>
      <c r="L12" s="11">
        <v>2</v>
      </c>
      <c r="M12" s="12">
        <f t="shared" si="0"/>
        <v>-1.759523809523809</v>
      </c>
      <c r="N12" s="10">
        <f t="shared" si="1"/>
        <v>3.0959240362811773</v>
      </c>
    </row>
    <row r="13" spans="1:14" x14ac:dyDescent="0.25">
      <c r="A13" s="2" t="s">
        <v>11</v>
      </c>
      <c r="B13" s="4">
        <v>1</v>
      </c>
      <c r="C13" s="4">
        <v>17</v>
      </c>
      <c r="D13" s="4">
        <v>35</v>
      </c>
      <c r="E13" s="4">
        <v>48</v>
      </c>
      <c r="F13" s="4">
        <v>52</v>
      </c>
      <c r="G13" s="4">
        <v>72</v>
      </c>
      <c r="K13" s="10">
        <v>8</v>
      </c>
      <c r="L13" s="11">
        <v>1</v>
      </c>
      <c r="M13" s="12">
        <f t="shared" si="0"/>
        <v>-2.759523809523809</v>
      </c>
      <c r="N13" s="10">
        <f t="shared" si="1"/>
        <v>7.6149716553287954</v>
      </c>
    </row>
    <row r="14" spans="1:14" x14ac:dyDescent="0.25">
      <c r="A14" s="2" t="s">
        <v>11</v>
      </c>
      <c r="B14" s="4">
        <v>1</v>
      </c>
      <c r="C14" s="4">
        <v>18</v>
      </c>
      <c r="D14" s="4">
        <v>36</v>
      </c>
      <c r="E14" s="4">
        <v>49</v>
      </c>
      <c r="F14" s="4">
        <v>52</v>
      </c>
      <c r="G14" s="4">
        <v>72</v>
      </c>
      <c r="K14" s="10">
        <v>9</v>
      </c>
      <c r="L14" s="11">
        <v>1</v>
      </c>
      <c r="M14" s="12">
        <f t="shared" si="0"/>
        <v>-2.759523809523809</v>
      </c>
      <c r="N14" s="10">
        <f t="shared" si="1"/>
        <v>7.6149716553287954</v>
      </c>
    </row>
    <row r="15" spans="1:14" x14ac:dyDescent="0.25">
      <c r="A15" s="2" t="s">
        <v>12</v>
      </c>
      <c r="B15" s="4">
        <v>5</v>
      </c>
      <c r="C15" s="4">
        <v>31</v>
      </c>
      <c r="D15" s="4">
        <v>45</v>
      </c>
      <c r="E15" s="4">
        <v>64</v>
      </c>
      <c r="F15" s="5">
        <v>40</v>
      </c>
      <c r="G15" s="4">
        <v>73</v>
      </c>
      <c r="K15" s="10">
        <v>10</v>
      </c>
      <c r="L15" s="11">
        <v>5</v>
      </c>
      <c r="M15" s="12">
        <f t="shared" si="0"/>
        <v>1.240476190476191</v>
      </c>
      <c r="N15" s="10">
        <f t="shared" si="1"/>
        <v>1.5387811791383232</v>
      </c>
    </row>
    <row r="16" spans="1:14" x14ac:dyDescent="0.25">
      <c r="A16" s="2" t="s">
        <v>12</v>
      </c>
      <c r="B16" s="4">
        <v>5</v>
      </c>
      <c r="C16" s="4">
        <v>24</v>
      </c>
      <c r="D16" s="4">
        <v>41</v>
      </c>
      <c r="E16" s="4">
        <v>64</v>
      </c>
      <c r="F16" s="5">
        <v>36</v>
      </c>
      <c r="G16" s="4">
        <v>72</v>
      </c>
      <c r="K16" s="10">
        <v>11</v>
      </c>
      <c r="L16" s="11">
        <v>5</v>
      </c>
      <c r="M16" s="12">
        <f t="shared" si="0"/>
        <v>1.240476190476191</v>
      </c>
      <c r="N16" s="10">
        <f t="shared" si="1"/>
        <v>1.5387811791383232</v>
      </c>
    </row>
    <row r="17" spans="1:14" x14ac:dyDescent="0.25">
      <c r="A17" s="2" t="s">
        <v>12</v>
      </c>
      <c r="B17" s="4">
        <v>4</v>
      </c>
      <c r="C17" s="4">
        <v>27</v>
      </c>
      <c r="D17" s="4">
        <v>41</v>
      </c>
      <c r="E17" s="4">
        <v>64</v>
      </c>
      <c r="F17" s="5">
        <v>36</v>
      </c>
      <c r="G17" s="4">
        <v>72</v>
      </c>
      <c r="K17" s="10">
        <v>12</v>
      </c>
      <c r="L17" s="11">
        <v>4</v>
      </c>
      <c r="M17" s="12">
        <f t="shared" si="0"/>
        <v>0.24047619047619095</v>
      </c>
      <c r="N17" s="10">
        <f t="shared" si="1"/>
        <v>5.782879818594127E-2</v>
      </c>
    </row>
    <row r="18" spans="1:14" x14ac:dyDescent="0.25">
      <c r="A18" s="2" t="s">
        <v>13</v>
      </c>
      <c r="B18" s="4">
        <v>2</v>
      </c>
      <c r="C18" s="4">
        <v>13.14</v>
      </c>
      <c r="D18" s="4">
        <v>54.02</v>
      </c>
      <c r="E18" s="4">
        <v>70</v>
      </c>
      <c r="F18" s="4">
        <v>67.16</v>
      </c>
      <c r="G18" s="4">
        <v>72.459999999999994</v>
      </c>
      <c r="I18" t="s">
        <v>14</v>
      </c>
      <c r="K18" s="10">
        <v>13</v>
      </c>
      <c r="L18" s="11">
        <v>2</v>
      </c>
      <c r="M18" s="12">
        <f t="shared" si="0"/>
        <v>-1.759523809523809</v>
      </c>
      <c r="N18" s="10">
        <f t="shared" si="1"/>
        <v>3.0959240362811773</v>
      </c>
    </row>
    <row r="19" spans="1:14" x14ac:dyDescent="0.25">
      <c r="A19" s="2" t="s">
        <v>13</v>
      </c>
      <c r="B19" s="4">
        <v>2.37</v>
      </c>
      <c r="C19" s="4">
        <v>12.52</v>
      </c>
      <c r="D19" s="4">
        <v>51.49</v>
      </c>
      <c r="E19" s="4">
        <v>77.12</v>
      </c>
      <c r="F19" s="4">
        <v>68.22</v>
      </c>
      <c r="G19" s="4">
        <v>71.16</v>
      </c>
      <c r="K19" s="10">
        <v>14</v>
      </c>
      <c r="L19" s="11">
        <v>2.37</v>
      </c>
      <c r="M19" s="12">
        <f t="shared" si="0"/>
        <v>-1.3895238095238089</v>
      </c>
      <c r="N19" s="10">
        <f t="shared" si="1"/>
        <v>1.9307764172335584</v>
      </c>
    </row>
    <row r="20" spans="1:14" x14ac:dyDescent="0.25">
      <c r="A20" s="2" t="s">
        <v>13</v>
      </c>
      <c r="B20" s="4">
        <v>3.58</v>
      </c>
      <c r="C20" s="4">
        <v>14</v>
      </c>
      <c r="D20" s="4">
        <v>53.43</v>
      </c>
      <c r="E20" s="4">
        <v>79.66</v>
      </c>
      <c r="F20" s="4">
        <v>62</v>
      </c>
      <c r="G20" s="4">
        <v>69.17</v>
      </c>
      <c r="K20" s="10">
        <v>15</v>
      </c>
      <c r="L20" s="11">
        <v>3.58</v>
      </c>
      <c r="M20" s="12">
        <f t="shared" si="0"/>
        <v>-0.17952380952380897</v>
      </c>
      <c r="N20" s="10">
        <f t="shared" si="1"/>
        <v>3.2228798185940849E-2</v>
      </c>
    </row>
    <row r="21" spans="1:14" x14ac:dyDescent="0.25">
      <c r="A21" s="2" t="s">
        <v>15</v>
      </c>
      <c r="B21" s="4">
        <v>1</v>
      </c>
      <c r="C21" s="4">
        <v>14</v>
      </c>
      <c r="D21" s="4">
        <v>48</v>
      </c>
      <c r="E21" s="4">
        <v>86</v>
      </c>
      <c r="F21" s="4">
        <v>57</v>
      </c>
      <c r="G21" s="4">
        <v>85</v>
      </c>
      <c r="K21" s="10">
        <v>16</v>
      </c>
      <c r="L21" s="11">
        <v>1</v>
      </c>
      <c r="M21" s="12">
        <f t="shared" si="0"/>
        <v>-2.759523809523809</v>
      </c>
      <c r="N21" s="10">
        <f t="shared" si="1"/>
        <v>7.6149716553287954</v>
      </c>
    </row>
    <row r="22" spans="1:14" x14ac:dyDescent="0.25">
      <c r="A22" s="2" t="s">
        <v>15</v>
      </c>
      <c r="B22" s="4">
        <v>1</v>
      </c>
      <c r="C22" s="4">
        <v>15</v>
      </c>
      <c r="D22" s="4">
        <v>49</v>
      </c>
      <c r="E22" s="4">
        <v>44</v>
      </c>
      <c r="F22" s="4">
        <v>49</v>
      </c>
      <c r="G22" s="4">
        <v>67</v>
      </c>
      <c r="K22" s="10">
        <v>17</v>
      </c>
      <c r="L22" s="11">
        <v>1</v>
      </c>
      <c r="M22" s="12">
        <f t="shared" si="0"/>
        <v>-2.759523809523809</v>
      </c>
      <c r="N22" s="10">
        <f t="shared" si="1"/>
        <v>7.6149716553287954</v>
      </c>
    </row>
    <row r="23" spans="1:14" x14ac:dyDescent="0.25">
      <c r="A23" s="2" t="s">
        <v>15</v>
      </c>
      <c r="B23" s="4">
        <v>1</v>
      </c>
      <c r="C23" s="4">
        <v>15</v>
      </c>
      <c r="D23" s="4">
        <v>55</v>
      </c>
      <c r="E23" s="4">
        <v>66</v>
      </c>
      <c r="F23" s="4">
        <v>43</v>
      </c>
      <c r="G23" s="4">
        <v>53</v>
      </c>
      <c r="I23" t="s">
        <v>16</v>
      </c>
      <c r="K23" s="10">
        <v>18</v>
      </c>
      <c r="L23" s="11">
        <v>1</v>
      </c>
      <c r="M23" s="12">
        <f t="shared" si="0"/>
        <v>-2.759523809523809</v>
      </c>
      <c r="N23" s="10">
        <f t="shared" si="1"/>
        <v>7.6149716553287954</v>
      </c>
    </row>
    <row r="24" spans="1:14" x14ac:dyDescent="0.25">
      <c r="A24" s="2" t="s">
        <v>17</v>
      </c>
      <c r="B24" s="4">
        <v>10</v>
      </c>
      <c r="C24" s="4">
        <v>68</v>
      </c>
      <c r="D24" s="4">
        <v>87</v>
      </c>
      <c r="E24" s="4">
        <v>97</v>
      </c>
      <c r="F24" s="4">
        <v>89</v>
      </c>
      <c r="G24" s="4">
        <v>93</v>
      </c>
      <c r="K24" s="10">
        <v>19</v>
      </c>
      <c r="L24" s="11">
        <v>10</v>
      </c>
      <c r="M24" s="12">
        <f t="shared" si="0"/>
        <v>6.2404761904761905</v>
      </c>
      <c r="N24" s="10">
        <f t="shared" si="1"/>
        <v>38.943543083900224</v>
      </c>
    </row>
    <row r="25" spans="1:14" x14ac:dyDescent="0.25">
      <c r="A25" s="2" t="s">
        <v>17</v>
      </c>
      <c r="B25" s="4">
        <v>9</v>
      </c>
      <c r="C25" s="4">
        <v>67</v>
      </c>
      <c r="D25" s="4">
        <v>89</v>
      </c>
      <c r="E25" s="4">
        <v>93</v>
      </c>
      <c r="F25" s="4">
        <v>91</v>
      </c>
      <c r="G25" s="4">
        <v>93</v>
      </c>
      <c r="K25" s="10">
        <v>20</v>
      </c>
      <c r="L25" s="11">
        <v>9</v>
      </c>
      <c r="M25" s="12">
        <f t="shared" si="0"/>
        <v>5.2404761904761905</v>
      </c>
      <c r="N25" s="10">
        <f t="shared" si="1"/>
        <v>27.462590702947846</v>
      </c>
    </row>
    <row r="26" spans="1:14" x14ac:dyDescent="0.25">
      <c r="A26" s="2" t="s">
        <v>17</v>
      </c>
      <c r="B26" s="4">
        <v>10</v>
      </c>
      <c r="C26" s="4">
        <v>71</v>
      </c>
      <c r="D26" s="4">
        <v>86</v>
      </c>
      <c r="E26" s="4">
        <v>88</v>
      </c>
      <c r="F26" s="4">
        <v>88</v>
      </c>
      <c r="G26" s="4">
        <v>93</v>
      </c>
      <c r="K26" s="10">
        <v>21</v>
      </c>
      <c r="L26" s="11">
        <v>10</v>
      </c>
      <c r="M26" s="12">
        <f t="shared" si="0"/>
        <v>6.2404761904761905</v>
      </c>
      <c r="N26" s="10">
        <f t="shared" si="1"/>
        <v>38.943543083900224</v>
      </c>
    </row>
    <row r="27" spans="1:14" x14ac:dyDescent="0.25">
      <c r="A27" s="6" t="s">
        <v>18</v>
      </c>
      <c r="B27" s="7">
        <f>AVERAGE(B6:B26)</f>
        <v>3.759523809523809</v>
      </c>
      <c r="C27" s="7">
        <f t="shared" ref="C27:G27" si="2">AVERAGE(C6:C26)</f>
        <v>30.03142857142857</v>
      </c>
      <c r="D27" s="7">
        <f t="shared" si="2"/>
        <v>57.282857142857146</v>
      </c>
      <c r="E27" s="7">
        <f t="shared" si="2"/>
        <v>69.751428571428576</v>
      </c>
      <c r="F27" s="7">
        <f t="shared" si="2"/>
        <v>57.399047619047622</v>
      </c>
      <c r="G27" s="7">
        <f t="shared" si="2"/>
        <v>77.370952380952389</v>
      </c>
      <c r="K27" s="8" t="s">
        <v>19</v>
      </c>
      <c r="L27" s="13">
        <f>AVERAGE(L6:L26)</f>
        <v>3.759523809523809</v>
      </c>
      <c r="M27" s="10"/>
      <c r="N27" s="10"/>
    </row>
    <row r="28" spans="1:14" x14ac:dyDescent="0.25">
      <c r="I28" t="s">
        <v>20</v>
      </c>
      <c r="K28" s="8" t="s">
        <v>21</v>
      </c>
      <c r="L28" s="10"/>
      <c r="M28" s="10"/>
      <c r="N28" s="14">
        <f>SUM(N6:N26)</f>
        <v>158.61889523809521</v>
      </c>
    </row>
    <row r="29" spans="1:14" x14ac:dyDescent="0.25">
      <c r="I29" t="s">
        <v>22</v>
      </c>
      <c r="K29" s="15" t="s">
        <v>23</v>
      </c>
      <c r="L29" s="16">
        <v>21</v>
      </c>
      <c r="M29" s="17"/>
      <c r="N29" s="17"/>
    </row>
    <row r="30" spans="1:14" x14ac:dyDescent="0.25">
      <c r="K30" s="8" t="s">
        <v>24</v>
      </c>
      <c r="L30" s="8">
        <f>N28/20</f>
        <v>7.9309447619047599</v>
      </c>
      <c r="M30" s="18"/>
      <c r="N30" s="18"/>
    </row>
    <row r="31" spans="1:14" x14ac:dyDescent="0.25">
      <c r="K31" s="8" t="s">
        <v>25</v>
      </c>
      <c r="L31" s="8">
        <f>SQRT(L30/21)</f>
        <v>0.61454376270626898</v>
      </c>
      <c r="M31" s="18"/>
      <c r="N31" s="18"/>
    </row>
    <row r="32" spans="1:14" x14ac:dyDescent="0.25">
      <c r="K32" s="8" t="s">
        <v>26</v>
      </c>
      <c r="L32" s="8">
        <v>2.0859999999999999</v>
      </c>
      <c r="M32" s="18"/>
      <c r="N32" s="18"/>
    </row>
    <row r="33" spans="11:14" x14ac:dyDescent="0.25">
      <c r="K33" s="8" t="s">
        <v>27</v>
      </c>
      <c r="L33" s="8">
        <v>20</v>
      </c>
      <c r="M33" s="18"/>
      <c r="N33" s="18"/>
    </row>
    <row r="34" spans="11:14" x14ac:dyDescent="0.25">
      <c r="K34" s="8" t="s">
        <v>28</v>
      </c>
      <c r="L34" s="8">
        <f>L32*L31</f>
        <v>1.2819382890052771</v>
      </c>
      <c r="M34" s="18"/>
      <c r="N34" s="18"/>
    </row>
    <row r="35" spans="11:14" x14ac:dyDescent="0.25">
      <c r="K35" s="8" t="s">
        <v>29</v>
      </c>
      <c r="L35" s="14">
        <f>L27+L34</f>
        <v>5.0414620985290863</v>
      </c>
      <c r="M35" s="18"/>
      <c r="N35" s="18"/>
    </row>
    <row r="36" spans="11:14" x14ac:dyDescent="0.25">
      <c r="K36" s="8" t="s">
        <v>30</v>
      </c>
      <c r="L36" s="14">
        <f>L27-L34</f>
        <v>2.4775855205185318</v>
      </c>
      <c r="M36" s="18"/>
      <c r="N36" s="18"/>
    </row>
  </sheetData>
  <mergeCells count="4">
    <mergeCell ref="A1:B1"/>
    <mergeCell ref="B3:G3"/>
    <mergeCell ref="B4:G4"/>
    <mergeCell ref="L4:N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C2K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Dorman</dc:creator>
  <cp:lastModifiedBy>K Dorman</cp:lastModifiedBy>
  <cp:lastPrinted>2015-03-06T15:03:18Z</cp:lastPrinted>
  <dcterms:created xsi:type="dcterms:W3CDTF">2015-03-05T15:43:46Z</dcterms:created>
  <dcterms:modified xsi:type="dcterms:W3CDTF">2015-03-06T15:07:26Z</dcterms:modified>
</cp:coreProperties>
</file>